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290" firstSheet="1" activeTab="1"/>
  </bookViews>
  <sheets>
    <sheet name="Sheet1" sheetId="2" r:id="rId1"/>
    <sheet name="客服绩效" sheetId="3" r:id="rId2"/>
  </sheets>
  <calcPr calcId="144525"/>
</workbook>
</file>

<file path=xl/sharedStrings.xml><?xml version="1.0" encoding="utf-8"?>
<sst xmlns="http://schemas.openxmlformats.org/spreadsheetml/2006/main" count="94" uniqueCount="68">
  <si>
    <t>商务经理绩效考核表（KPI考核用）</t>
  </si>
  <si>
    <t>被考核人</t>
  </si>
  <si>
    <t>李伟杰</t>
  </si>
  <si>
    <t>个人编号</t>
  </si>
  <si>
    <t>填表日期</t>
  </si>
  <si>
    <t>所在部门</t>
  </si>
  <si>
    <t>网建事业部</t>
  </si>
  <si>
    <r>
      <rPr>
        <sz val="12"/>
        <rFont val="宋体"/>
        <charset val="134"/>
      </rPr>
      <t xml:space="preserve">岗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位</t>
    </r>
  </si>
  <si>
    <t>商务经理</t>
  </si>
  <si>
    <t>入司日期</t>
  </si>
  <si>
    <t>考核区间</t>
  </si>
  <si>
    <t>2018年1月1日至2018年1年31月</t>
  </si>
  <si>
    <t>考核标准以及分数</t>
  </si>
  <si>
    <r>
      <rPr>
        <sz val="12"/>
        <rFont val="宋体"/>
        <charset val="134"/>
      </rPr>
      <t>优秀（8</t>
    </r>
    <r>
      <rPr>
        <sz val="12"/>
        <rFont val="宋体"/>
        <charset val="134"/>
      </rPr>
      <t>5</t>
    </r>
    <r>
      <rPr>
        <sz val="12"/>
        <rFont val="宋体"/>
        <charset val="134"/>
      </rPr>
      <t>分） 良好（7</t>
    </r>
    <r>
      <rPr>
        <sz val="12"/>
        <rFont val="宋体"/>
        <charset val="134"/>
      </rPr>
      <t>0</t>
    </r>
    <r>
      <rPr>
        <sz val="12"/>
        <rFont val="宋体"/>
        <charset val="134"/>
      </rPr>
      <t>分） 一般（</t>
    </r>
    <r>
      <rPr>
        <sz val="12"/>
        <rFont val="宋体"/>
        <charset val="134"/>
      </rPr>
      <t>55</t>
    </r>
    <r>
      <rPr>
        <sz val="12"/>
        <rFont val="宋体"/>
        <charset val="134"/>
      </rPr>
      <t>分） 差（</t>
    </r>
    <r>
      <rPr>
        <sz val="12"/>
        <rFont val="宋体"/>
        <charset val="134"/>
      </rPr>
      <t>40</t>
    </r>
    <r>
      <rPr>
        <sz val="12"/>
        <rFont val="宋体"/>
        <charset val="134"/>
      </rPr>
      <t>分） 极差（</t>
    </r>
    <r>
      <rPr>
        <sz val="12"/>
        <rFont val="宋体"/>
        <charset val="134"/>
      </rPr>
      <t>40</t>
    </r>
    <r>
      <rPr>
        <sz val="12"/>
        <rFont val="宋体"/>
        <charset val="134"/>
      </rPr>
      <t>分以下）</t>
    </r>
  </si>
  <si>
    <t>考核项目</t>
  </si>
  <si>
    <t>考核得分</t>
  </si>
  <si>
    <t>自我考核</t>
  </si>
  <si>
    <t>直接领导考核</t>
  </si>
  <si>
    <t>权重</t>
  </si>
  <si>
    <t>备注</t>
  </si>
  <si>
    <t>客户开发</t>
  </si>
  <si>
    <t>1、当月开发意向客户=1个</t>
  </si>
  <si>
    <t>每个月不低于4个新意向客户的开拓。
意向客户：即客户方有明确的立项文件，且预计在2个月之内有签订合同的计划。
潜在客户：有了一定的销售线索，但客户方并没有立项或者没有明确的立项时间。
每开发1个客户，得10%；</t>
  </si>
  <si>
    <t>2、当月开发意向客户=2个</t>
  </si>
  <si>
    <t>3、当月开发意向客户=3个</t>
  </si>
  <si>
    <t>4、当月开发意向客户=4个</t>
  </si>
  <si>
    <t>合计</t>
  </si>
  <si>
    <t>——</t>
  </si>
  <si>
    <t>业绩质量</t>
  </si>
  <si>
    <t>业绩完成率=（当月销售业绩/当月销售任务）*100</t>
  </si>
  <si>
    <t>当月销售任务=年度销售任务/12月</t>
  </si>
  <si>
    <t>加减分项</t>
  </si>
  <si>
    <t>1、客户投诉</t>
  </si>
  <si>
    <t>凡本人有“因本人服务态度不好、销售管理行为失当等问题，公司或事业部受理并确认属实”的客户投诉；该项全部扣除！</t>
  </si>
  <si>
    <t>2、服从组织安排</t>
  </si>
  <si>
    <t>不服从排班、排休、项目资源分配等，视情况酌情扣分；</t>
  </si>
  <si>
    <t>3、学习进步能力</t>
  </si>
  <si>
    <t>无定期学习资源库更新、长期无对专业方面观点和态度、进步不明显等，视情况酌情扣分；</t>
  </si>
  <si>
    <t>4、团队特别贡献</t>
  </si>
  <si>
    <t>在部门进行专题培训，一次加2%；需要有：培训PPT、培训素材等文档，会议中积极主动发言，帮助身边小伙伴，提出一些解决思路和方法均可得分；</t>
  </si>
  <si>
    <t>5、其他</t>
  </si>
  <si>
    <t>座位卫生脏乱差、不良电脑使用习惯、无工作记录习惯等，视情况酌情扣分；</t>
  </si>
  <si>
    <t>总计</t>
  </si>
  <si>
    <r>
      <rPr>
        <sz val="11"/>
        <rFont val="宋体"/>
        <charset val="134"/>
      </rPr>
      <t>考核计算周期：次月5号前，由各员工将各自工作考核自评结果，邮件上报事业部领导；
考核计算方法：员工根据岗位津贴作为绩效考核工资，设绩效考核总得分为K，</t>
    </r>
    <r>
      <rPr>
        <b/>
        <sz val="11"/>
        <color indexed="10"/>
        <rFont val="宋体"/>
        <charset val="134"/>
      </rPr>
      <t>绩效工资＝对应类别的月绩效工资津贴×K</t>
    </r>
    <r>
      <rPr>
        <sz val="11"/>
        <rFont val="宋体"/>
        <charset val="134"/>
      </rPr>
      <t xml:space="preserve">
              K≥85%为：优秀，85%＜K≥70%为：良好，70%＜K≥55%为：一般，55%＜K≥40为：差，40%＜K为：极差
连续6个月考核分数为“优秀”，岗位津贴上调1级；            
连续6个月考核分数为“差”，岗位津贴下调1级；
连续3个月考核分数为“极差”，劝退离职；
考核结果公布：当月考核结果由该员工直属领导次月10号前以邮件方式单独周知，是否进行月度绩效面谈视情况而定，季度绩效面谈为必选项。
特殊情况说明：如遇重大节假日，恶劣天气等因素导致问题无法及时跟进处理绩效管理工作的，在报备通过后，可酌情顺延。</t>
    </r>
  </si>
  <si>
    <t>客服部绩效考核表（KPI考核用）</t>
  </si>
  <si>
    <t>邓灵子</t>
  </si>
  <si>
    <t>客服专员</t>
  </si>
  <si>
    <t>2020年6月1日至2020年6年30月</t>
  </si>
  <si>
    <t>业务能力</t>
  </si>
  <si>
    <t>1、个人合同签订及回款；</t>
  </si>
  <si>
    <t>按照每月预计回款收款，每月统计，季度考核。</t>
  </si>
  <si>
    <t>2、部门新/老客户开拓要求；</t>
  </si>
  <si>
    <t>客服专员每人每月1个意向客户输出。</t>
  </si>
  <si>
    <t>3、对客户提出的售后修改及时响应；</t>
  </si>
  <si>
    <t>凡有“因本人服务态度不好、工作行为失当等问题，公司或事业部受理并确认属实”的客户投诉；该项全部扣除！</t>
  </si>
  <si>
    <t>4、客户满意度及上门回访数量；</t>
  </si>
  <si>
    <t>每人每月3个老客户上门回访。</t>
  </si>
  <si>
    <t>5、能寻求更好的方法来完成工作，优化工作流程；</t>
  </si>
  <si>
    <t>提出好的建议及实施办法。</t>
  </si>
  <si>
    <t>6、积极主动地配合其他岗位的工作，与同事及协作部门保持良好的协作关系</t>
  </si>
  <si>
    <t>1、服从组织安排</t>
  </si>
  <si>
    <t>不服从排班、排休、客户资源分配等，视情况酌情扣分；</t>
  </si>
  <si>
    <t>2、学习进步能力</t>
  </si>
  <si>
    <t>3、团队特别贡献</t>
  </si>
  <si>
    <t>在部门进行专题培训，一次加5%；需要有：培训PPT、培训素材等文档，会议中积极主动发言，帮助身边小伙伴，提出一些解决思路和方法均可得分；</t>
  </si>
  <si>
    <t>4、其他</t>
  </si>
  <si>
    <t>领导安排的其他工作完成度；</t>
  </si>
  <si>
    <r>
      <rPr>
        <sz val="11"/>
        <rFont val="宋体"/>
        <charset val="134"/>
      </rPr>
      <t>考核计算周期：次月3号前，由各员工将各自工作考核自评结果，邮件上报客服部主管；
考核计算方法：员工根据岗位津贴作为绩效考核工资，设绩效考核总得分为K，</t>
    </r>
    <r>
      <rPr>
        <b/>
        <sz val="11"/>
        <color indexed="10"/>
        <rFont val="宋体"/>
        <charset val="134"/>
      </rPr>
      <t>绩效工资＝对应类别的月绩效工资津贴×K</t>
    </r>
    <r>
      <rPr>
        <sz val="11"/>
        <rFont val="宋体"/>
        <charset val="134"/>
      </rPr>
      <t xml:space="preserve">
              K≥85%为：优秀，85%＜K≥70%为：良好，70%＜K≥55%为：一般，55%＜K≥40为：差，40%＜K为：极差
连续6个月考核分数为“优秀”，岗位津贴上调1级；            
连续6个月考核分数为“差”，岗位津贴下调1级；
连续3个月考核分数为“极差”，劝退离职；
考核结果公布：当月考核结果由该员工直属领导次月10号前以邮件方式单独周知，是否进行月度绩效面谈视情况而定，季度绩效面谈为必选项。
特殊情况说明：如遇重大节假日，恶劣天气等因素导致问题无法及时跟进处理绩效管理工作的，在报备通过后，可酌情顺延。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</si>
</sst>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);[Red]\(0\)"/>
    <numFmt numFmtId="178" formatCode="0.0;[Red]0.0"/>
    <numFmt numFmtId="179" formatCode="0.0%"/>
  </numFmts>
  <fonts count="32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2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6" borderId="2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9" fontId="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78" fontId="8" fillId="3" borderId="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B17" sqref="B17:E17"/>
    </sheetView>
  </sheetViews>
  <sheetFormatPr defaultColWidth="8.75" defaultRowHeight="20.1" customHeight="1"/>
  <cols>
    <col min="1" max="1" width="8" style="2" customWidth="1"/>
    <col min="2" max="2" width="5.875" style="2" customWidth="1"/>
    <col min="3" max="3" width="16.375" style="2" customWidth="1"/>
    <col min="4" max="4" width="10.75" style="2" customWidth="1"/>
    <col min="5" max="5" width="15.875" style="2" customWidth="1"/>
    <col min="6" max="6" width="10.875" style="2" customWidth="1"/>
    <col min="7" max="7" width="10.375" style="2" customWidth="1"/>
    <col min="8" max="8" width="7.875" style="2" customWidth="1"/>
    <col min="9" max="9" width="70.875" style="2" customWidth="1"/>
    <col min="10" max="31" width="9" style="2" customWidth="1"/>
    <col min="32" max="16384" width="8.75" style="2"/>
  </cols>
  <sheetData>
    <row r="1" ht="20.25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4.25" spans="1:9">
      <c r="A2" s="7" t="s">
        <v>1</v>
      </c>
      <c r="B2" s="7"/>
      <c r="C2" s="7" t="s">
        <v>2</v>
      </c>
      <c r="D2" s="7" t="s">
        <v>3</v>
      </c>
      <c r="E2" s="7"/>
      <c r="F2" s="7" t="s">
        <v>4</v>
      </c>
      <c r="G2" s="9">
        <v>43123</v>
      </c>
      <c r="H2" s="10"/>
      <c r="I2" s="12"/>
    </row>
    <row r="3" s="1" customFormat="1" ht="14.25" spans="1:9">
      <c r="A3" s="11" t="s">
        <v>5</v>
      </c>
      <c r="B3" s="12"/>
      <c r="C3" s="7" t="s">
        <v>6</v>
      </c>
      <c r="D3" s="7" t="s">
        <v>7</v>
      </c>
      <c r="E3" s="7" t="s">
        <v>8</v>
      </c>
      <c r="F3" s="7" t="s">
        <v>9</v>
      </c>
      <c r="G3" s="11"/>
      <c r="H3" s="10"/>
      <c r="I3" s="12"/>
    </row>
    <row r="4" s="1" customFormat="1" ht="14.25" spans="1:9">
      <c r="A4" s="7" t="s">
        <v>10</v>
      </c>
      <c r="B4" s="7"/>
      <c r="C4" s="7" t="s">
        <v>11</v>
      </c>
      <c r="D4" s="7"/>
      <c r="E4" s="7"/>
      <c r="F4" s="7"/>
      <c r="G4" s="7"/>
      <c r="H4" s="7"/>
      <c r="I4" s="7"/>
    </row>
    <row r="5" s="1" customFormat="1" ht="14.25" spans="1:9">
      <c r="A5" s="13" t="s">
        <v>12</v>
      </c>
      <c r="B5" s="14"/>
      <c r="C5" s="14"/>
      <c r="D5" s="14"/>
      <c r="E5" s="14"/>
      <c r="F5" s="14"/>
      <c r="G5" s="14"/>
      <c r="H5" s="14"/>
      <c r="I5" s="46"/>
    </row>
    <row r="6" s="1" customFormat="1" ht="14.25" spans="1:9">
      <c r="A6" s="15" t="s">
        <v>13</v>
      </c>
      <c r="B6" s="15"/>
      <c r="C6" s="15"/>
      <c r="D6" s="15"/>
      <c r="E6" s="15"/>
      <c r="F6" s="15"/>
      <c r="G6" s="15"/>
      <c r="H6" s="15"/>
      <c r="I6" s="15"/>
    </row>
    <row r="7" s="1" customFormat="1" ht="14.25" spans="1:9">
      <c r="A7" s="7" t="s">
        <v>14</v>
      </c>
      <c r="B7" s="7"/>
      <c r="C7" s="7"/>
      <c r="D7" s="7"/>
      <c r="E7" s="7"/>
      <c r="F7" s="7" t="s">
        <v>15</v>
      </c>
      <c r="G7" s="7"/>
      <c r="H7" s="7"/>
      <c r="I7" s="7"/>
    </row>
    <row r="8" s="1" customFormat="1" ht="28.5" spans="1:9">
      <c r="A8" s="7"/>
      <c r="B8" s="7"/>
      <c r="C8" s="7"/>
      <c r="D8" s="7"/>
      <c r="E8" s="7"/>
      <c r="F8" s="17" t="s">
        <v>16</v>
      </c>
      <c r="G8" s="17" t="s">
        <v>17</v>
      </c>
      <c r="H8" s="7" t="s">
        <v>18</v>
      </c>
      <c r="I8" s="7" t="s">
        <v>19</v>
      </c>
    </row>
    <row r="9" s="1" customFormat="1" ht="14.25" spans="1:13">
      <c r="A9" s="28" t="s">
        <v>20</v>
      </c>
      <c r="B9" s="34" t="s">
        <v>21</v>
      </c>
      <c r="C9" s="34"/>
      <c r="D9" s="34"/>
      <c r="E9" s="34"/>
      <c r="F9" s="23"/>
      <c r="G9" s="23"/>
      <c r="H9" s="18">
        <v>0.1</v>
      </c>
      <c r="I9" s="71" t="s">
        <v>22</v>
      </c>
      <c r="M9" s="48"/>
    </row>
    <row r="10" s="1" customFormat="1" ht="14.25" spans="1:9">
      <c r="A10" s="28"/>
      <c r="B10" s="20" t="s">
        <v>23</v>
      </c>
      <c r="C10" s="21"/>
      <c r="D10" s="21"/>
      <c r="E10" s="22"/>
      <c r="F10" s="23"/>
      <c r="G10" s="23"/>
      <c r="H10" s="18">
        <v>0.1</v>
      </c>
      <c r="I10" s="72"/>
    </row>
    <row r="11" s="1" customFormat="1" ht="14.25" spans="1:9">
      <c r="A11" s="28"/>
      <c r="B11" s="20" t="s">
        <v>24</v>
      </c>
      <c r="C11" s="21"/>
      <c r="D11" s="21"/>
      <c r="E11" s="22"/>
      <c r="F11" s="23"/>
      <c r="G11" s="23"/>
      <c r="H11" s="18">
        <v>0.1</v>
      </c>
      <c r="I11" s="72"/>
    </row>
    <row r="12" s="1" customFormat="1" ht="14.25" spans="1:9">
      <c r="A12" s="28"/>
      <c r="B12" s="20" t="s">
        <v>25</v>
      </c>
      <c r="C12" s="21"/>
      <c r="D12" s="21"/>
      <c r="E12" s="22"/>
      <c r="F12" s="23"/>
      <c r="G12" s="23"/>
      <c r="H12" s="18">
        <v>0.1</v>
      </c>
      <c r="I12" s="73"/>
    </row>
    <row r="13" s="1" customFormat="1" ht="14.25" spans="1:9">
      <c r="A13" s="28"/>
      <c r="B13" s="35" t="s">
        <v>26</v>
      </c>
      <c r="C13" s="35"/>
      <c r="D13" s="35"/>
      <c r="E13" s="35"/>
      <c r="F13" s="58" t="e">
        <f>F9*H9+F10*H10+F11*H11+F12*H12+#REF!*#REF!+#REF!*#REF!+#REF!*#REF!+#REF!*#REF!+#REF!*#REF!+#REF!*#REF!+#REF!*#REF!</f>
        <v>#REF!</v>
      </c>
      <c r="G13" s="58" t="e">
        <f>G9*H9+G10*H10+G11*H11+G12*H12+#REF!*#REF!+#REF!*#REF!+#REF!*#REF!+#REF!*#REF!+#REF!*#REF!+#REF!*#REF!+#REF!*#REF!</f>
        <v>#REF!</v>
      </c>
      <c r="H13" s="59">
        <f>SUM(H9:H12)</f>
        <v>0.4</v>
      </c>
      <c r="I13" s="35" t="s">
        <v>27</v>
      </c>
    </row>
    <row r="14" s="1" customFormat="1" ht="14.25" spans="1:9">
      <c r="A14" s="28" t="s">
        <v>28</v>
      </c>
      <c r="B14" s="60" t="s">
        <v>29</v>
      </c>
      <c r="C14" s="61"/>
      <c r="D14" s="61"/>
      <c r="E14" s="62"/>
      <c r="F14" s="63"/>
      <c r="G14" s="63"/>
      <c r="H14" s="64">
        <v>0.4</v>
      </c>
      <c r="I14" s="74" t="s">
        <v>30</v>
      </c>
    </row>
    <row r="15" s="1" customFormat="1" ht="14.25" spans="1:9">
      <c r="A15" s="28"/>
      <c r="B15" s="65"/>
      <c r="C15" s="66"/>
      <c r="D15" s="66"/>
      <c r="E15" s="67"/>
      <c r="F15" s="68"/>
      <c r="G15" s="68"/>
      <c r="H15" s="69"/>
      <c r="I15" s="15"/>
    </row>
    <row r="16" s="1" customFormat="1" ht="14.25" spans="1:9">
      <c r="A16" s="28"/>
      <c r="B16" s="35" t="s">
        <v>26</v>
      </c>
      <c r="C16" s="35"/>
      <c r="D16" s="35"/>
      <c r="E16" s="35"/>
      <c r="F16" s="58" t="e">
        <f>F14*H14+F15*H15+#REF!*#REF!+#REF!*#REF!+#REF!*#REF!+#REF!*#REF!+#REF!*#REF!</f>
        <v>#REF!</v>
      </c>
      <c r="G16" s="58" t="e">
        <f>G14*H14+G15*H15+#REF!*#REF!+#REF!*#REF!+#REF!*#REF!+#REF!*#REF!+#REF!*#REF!</f>
        <v>#REF!</v>
      </c>
      <c r="H16" s="59">
        <f>SUM(H14:H15)</f>
        <v>0.4</v>
      </c>
      <c r="I16" s="35" t="s">
        <v>27</v>
      </c>
    </row>
    <row r="17" s="1" customFormat="1" ht="14.25" spans="1:9">
      <c r="A17" s="28" t="s">
        <v>31</v>
      </c>
      <c r="B17" s="34" t="s">
        <v>32</v>
      </c>
      <c r="C17" s="34"/>
      <c r="D17" s="34"/>
      <c r="E17" s="34"/>
      <c r="F17" s="23"/>
      <c r="G17" s="23"/>
      <c r="H17" s="70">
        <v>0.06</v>
      </c>
      <c r="I17" s="75" t="s">
        <v>33</v>
      </c>
    </row>
    <row r="18" s="1" customFormat="1" ht="14.25" spans="1:9">
      <c r="A18" s="28"/>
      <c r="B18" s="34" t="s">
        <v>34</v>
      </c>
      <c r="C18" s="34"/>
      <c r="D18" s="34"/>
      <c r="E18" s="34"/>
      <c r="F18" s="23"/>
      <c r="G18" s="23"/>
      <c r="H18" s="70">
        <v>0.04</v>
      </c>
      <c r="I18" s="51" t="s">
        <v>35</v>
      </c>
    </row>
    <row r="19" s="1" customFormat="1" ht="14.25" spans="1:9">
      <c r="A19" s="28"/>
      <c r="B19" s="34" t="s">
        <v>36</v>
      </c>
      <c r="C19" s="34"/>
      <c r="D19" s="34"/>
      <c r="E19" s="34"/>
      <c r="F19" s="23"/>
      <c r="G19" s="23"/>
      <c r="H19" s="70">
        <v>0.04</v>
      </c>
      <c r="I19" s="51" t="s">
        <v>37</v>
      </c>
    </row>
    <row r="20" s="1" customFormat="1" ht="14.25" spans="1:9">
      <c r="A20" s="28"/>
      <c r="B20" s="34" t="s">
        <v>38</v>
      </c>
      <c r="C20" s="34"/>
      <c r="D20" s="34"/>
      <c r="E20" s="34"/>
      <c r="F20" s="23"/>
      <c r="G20" s="23"/>
      <c r="H20" s="70">
        <v>0.04</v>
      </c>
      <c r="I20" s="51" t="s">
        <v>39</v>
      </c>
    </row>
    <row r="21" s="1" customFormat="1" ht="14.25" spans="1:9">
      <c r="A21" s="28"/>
      <c r="B21" s="34" t="s">
        <v>40</v>
      </c>
      <c r="C21" s="34"/>
      <c r="D21" s="34"/>
      <c r="E21" s="34"/>
      <c r="F21" s="23"/>
      <c r="G21" s="23"/>
      <c r="H21" s="70">
        <v>0.02</v>
      </c>
      <c r="I21" s="51" t="s">
        <v>41</v>
      </c>
    </row>
    <row r="22" s="1" customFormat="1" ht="14.25" spans="1:9">
      <c r="A22" s="28"/>
      <c r="B22" s="35" t="s">
        <v>26</v>
      </c>
      <c r="C22" s="35"/>
      <c r="D22" s="35"/>
      <c r="E22" s="35"/>
      <c r="F22" s="58" t="e">
        <f>F17*H17+F18*H18+F19*H19+F21*H21+#REF!*#REF!</f>
        <v>#REF!</v>
      </c>
      <c r="G22" s="58" t="e">
        <f>G17*H17+G18*H18+G19*H19+G21*H21+#REF!*#REF!</f>
        <v>#REF!</v>
      </c>
      <c r="H22" s="59">
        <f>SUM(H17:H21)</f>
        <v>0.2</v>
      </c>
      <c r="I22" s="35" t="s">
        <v>27</v>
      </c>
    </row>
    <row r="23" s="1" customFormat="1" ht="14.25" spans="1:9">
      <c r="A23" s="36" t="s">
        <v>42</v>
      </c>
      <c r="B23" s="37"/>
      <c r="C23" s="37"/>
      <c r="D23" s="37"/>
      <c r="E23" s="38"/>
      <c r="F23" s="58" t="e">
        <f>F13*10%+F16*10%+F22*10%+#REF!*20%+#REF!*50%</f>
        <v>#REF!</v>
      </c>
      <c r="G23" s="58" t="e">
        <f>G13*10%+G16*10%+G22*10%+#REF!*20%+#REF!*50%</f>
        <v>#REF!</v>
      </c>
      <c r="H23" s="39" t="e">
        <f>F23*15%+G23*65%+#REF!*20%</f>
        <v>#REF!</v>
      </c>
      <c r="I23" s="54"/>
    </row>
    <row r="24" ht="14.25" spans="1:9">
      <c r="A24" s="40" t="s">
        <v>43</v>
      </c>
      <c r="B24" s="41"/>
      <c r="C24" s="41"/>
      <c r="D24" s="41"/>
      <c r="E24" s="41"/>
      <c r="F24" s="41"/>
      <c r="G24" s="41"/>
      <c r="H24" s="41"/>
      <c r="I24" s="55"/>
    </row>
    <row r="25" ht="14.25" spans="1:9">
      <c r="A25" s="42"/>
      <c r="B25" s="43"/>
      <c r="C25" s="43"/>
      <c r="D25" s="43"/>
      <c r="E25" s="43"/>
      <c r="F25" s="43"/>
      <c r="G25" s="43"/>
      <c r="H25" s="43"/>
      <c r="I25" s="56"/>
    </row>
    <row r="26" ht="14.25" spans="1:9">
      <c r="A26" s="42"/>
      <c r="B26" s="43"/>
      <c r="C26" s="43"/>
      <c r="D26" s="43"/>
      <c r="E26" s="43"/>
      <c r="F26" s="43"/>
      <c r="G26" s="43"/>
      <c r="H26" s="43"/>
      <c r="I26" s="56"/>
    </row>
    <row r="27" ht="14.25" spans="1:9">
      <c r="A27" s="42"/>
      <c r="B27" s="43"/>
      <c r="C27" s="43"/>
      <c r="D27" s="43"/>
      <c r="E27" s="43"/>
      <c r="F27" s="43"/>
      <c r="G27" s="43"/>
      <c r="H27" s="43"/>
      <c r="I27" s="56"/>
    </row>
    <row r="28" ht="14.25" spans="1:9">
      <c r="A28" s="42"/>
      <c r="B28" s="43"/>
      <c r="C28" s="43"/>
      <c r="D28" s="43"/>
      <c r="E28" s="43"/>
      <c r="F28" s="43"/>
      <c r="G28" s="43"/>
      <c r="H28" s="43"/>
      <c r="I28" s="56"/>
    </row>
    <row r="29" ht="14.25" spans="1:9">
      <c r="A29" s="42"/>
      <c r="B29" s="43"/>
      <c r="C29" s="43"/>
      <c r="D29" s="43"/>
      <c r="E29" s="43"/>
      <c r="F29" s="43"/>
      <c r="G29" s="43"/>
      <c r="H29" s="43"/>
      <c r="I29" s="56"/>
    </row>
    <row r="30" ht="14.25" spans="1:9">
      <c r="A30" s="42"/>
      <c r="B30" s="43"/>
      <c r="C30" s="43"/>
      <c r="D30" s="43"/>
      <c r="E30" s="43"/>
      <c r="F30" s="43"/>
      <c r="G30" s="43"/>
      <c r="H30" s="43"/>
      <c r="I30" s="56"/>
    </row>
    <row r="31" ht="14.25" spans="1:9">
      <c r="A31" s="42"/>
      <c r="B31" s="43"/>
      <c r="C31" s="43"/>
      <c r="D31" s="43"/>
      <c r="E31" s="43"/>
      <c r="F31" s="43"/>
      <c r="G31" s="43"/>
      <c r="H31" s="43"/>
      <c r="I31" s="56"/>
    </row>
    <row r="32" ht="14.25" spans="1:9">
      <c r="A32" s="42"/>
      <c r="B32" s="43"/>
      <c r="C32" s="43"/>
      <c r="D32" s="43"/>
      <c r="E32" s="43"/>
      <c r="F32" s="43"/>
      <c r="G32" s="43"/>
      <c r="H32" s="43"/>
      <c r="I32" s="56"/>
    </row>
    <row r="33" ht="14.25" spans="1:9">
      <c r="A33" s="44"/>
      <c r="B33" s="45"/>
      <c r="C33" s="45"/>
      <c r="D33" s="45"/>
      <c r="E33" s="45"/>
      <c r="F33" s="45"/>
      <c r="G33" s="45"/>
      <c r="H33" s="45"/>
      <c r="I33" s="57"/>
    </row>
  </sheetData>
  <mergeCells count="35">
    <mergeCell ref="A1:I1"/>
    <mergeCell ref="A2:B2"/>
    <mergeCell ref="G2:I2"/>
    <mergeCell ref="A3:B3"/>
    <mergeCell ref="G3:I3"/>
    <mergeCell ref="A4:B4"/>
    <mergeCell ref="C4:I4"/>
    <mergeCell ref="A5:I5"/>
    <mergeCell ref="A6:I6"/>
    <mergeCell ref="F7:I7"/>
    <mergeCell ref="B9:E9"/>
    <mergeCell ref="B10:E10"/>
    <mergeCell ref="B11:E11"/>
    <mergeCell ref="B12:E12"/>
    <mergeCell ref="B13:E13"/>
    <mergeCell ref="B16:E16"/>
    <mergeCell ref="B17:E17"/>
    <mergeCell ref="B18:E18"/>
    <mergeCell ref="B19:E19"/>
    <mergeCell ref="B20:E20"/>
    <mergeCell ref="B21:E21"/>
    <mergeCell ref="B22:E22"/>
    <mergeCell ref="A23:E23"/>
    <mergeCell ref="H23:I23"/>
    <mergeCell ref="A9:A13"/>
    <mergeCell ref="A14:A16"/>
    <mergeCell ref="A17:A22"/>
    <mergeCell ref="F14:F15"/>
    <mergeCell ref="G14:G15"/>
    <mergeCell ref="H14:H15"/>
    <mergeCell ref="I9:I12"/>
    <mergeCell ref="I14:I15"/>
    <mergeCell ref="A24:I33"/>
    <mergeCell ref="B14:E15"/>
    <mergeCell ref="A7:E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A22" sqref="A22:I31"/>
    </sheetView>
  </sheetViews>
  <sheetFormatPr defaultColWidth="8.75" defaultRowHeight="20.1" customHeight="1"/>
  <cols>
    <col min="1" max="1" width="8" style="2" customWidth="1"/>
    <col min="2" max="2" width="5.875" style="2" customWidth="1"/>
    <col min="3" max="3" width="16.375" style="2" customWidth="1"/>
    <col min="4" max="4" width="10.75" style="2" customWidth="1"/>
    <col min="5" max="5" width="15.875" style="2" customWidth="1"/>
    <col min="6" max="6" width="10.875" style="3" customWidth="1"/>
    <col min="7" max="7" width="10.375" style="2" customWidth="1"/>
    <col min="8" max="8" width="7.875" style="4" customWidth="1"/>
    <col min="9" max="9" width="70.875" style="2" customWidth="1"/>
    <col min="10" max="31" width="9" style="2" customWidth="1"/>
    <col min="32" max="16384" width="8.75" style="2"/>
  </cols>
  <sheetData>
    <row r="1" ht="20.25" spans="1:9">
      <c r="A1" s="5" t="s">
        <v>44</v>
      </c>
      <c r="B1" s="6"/>
      <c r="C1" s="6"/>
      <c r="D1" s="6"/>
      <c r="E1" s="6"/>
      <c r="F1" s="6"/>
      <c r="G1" s="6"/>
      <c r="H1" s="6"/>
      <c r="I1" s="6"/>
    </row>
    <row r="2" s="1" customFormat="1" ht="14.25" spans="1:9">
      <c r="A2" s="7" t="s">
        <v>1</v>
      </c>
      <c r="B2" s="7"/>
      <c r="C2" s="7" t="s">
        <v>45</v>
      </c>
      <c r="D2" s="7" t="s">
        <v>3</v>
      </c>
      <c r="E2" s="7"/>
      <c r="F2" s="8" t="s">
        <v>4</v>
      </c>
      <c r="G2" s="9">
        <v>44020</v>
      </c>
      <c r="H2" s="10"/>
      <c r="I2" s="12"/>
    </row>
    <row r="3" s="1" customFormat="1" ht="14.25" spans="1:9">
      <c r="A3" s="11" t="s">
        <v>5</v>
      </c>
      <c r="B3" s="12"/>
      <c r="C3" s="7" t="s">
        <v>6</v>
      </c>
      <c r="D3" s="7" t="s">
        <v>7</v>
      </c>
      <c r="E3" s="7" t="s">
        <v>46</v>
      </c>
      <c r="F3" s="8" t="s">
        <v>9</v>
      </c>
      <c r="G3" s="9">
        <v>43979</v>
      </c>
      <c r="H3" s="10"/>
      <c r="I3" s="12"/>
    </row>
    <row r="4" s="1" customFormat="1" ht="14.25" spans="1:9">
      <c r="A4" s="7" t="s">
        <v>10</v>
      </c>
      <c r="B4" s="7"/>
      <c r="C4" s="7" t="s">
        <v>47</v>
      </c>
      <c r="D4" s="7"/>
      <c r="E4" s="7"/>
      <c r="F4" s="7"/>
      <c r="G4" s="7"/>
      <c r="H4" s="7"/>
      <c r="I4" s="7"/>
    </row>
    <row r="5" s="1" customFormat="1" ht="14.25" spans="1:9">
      <c r="A5" s="13" t="s">
        <v>12</v>
      </c>
      <c r="B5" s="14"/>
      <c r="C5" s="14"/>
      <c r="D5" s="14"/>
      <c r="E5" s="14"/>
      <c r="F5" s="14"/>
      <c r="G5" s="14"/>
      <c r="H5" s="14"/>
      <c r="I5" s="46"/>
    </row>
    <row r="6" s="1" customFormat="1" ht="14.25" spans="1:9">
      <c r="A6" s="15" t="s">
        <v>13</v>
      </c>
      <c r="B6" s="15"/>
      <c r="C6" s="15"/>
      <c r="D6" s="15"/>
      <c r="E6" s="15"/>
      <c r="F6" s="15"/>
      <c r="G6" s="15"/>
      <c r="H6" s="15"/>
      <c r="I6" s="15"/>
    </row>
    <row r="7" s="1" customFormat="1" ht="14.25" spans="1:9">
      <c r="A7" s="7" t="s">
        <v>14</v>
      </c>
      <c r="B7" s="7"/>
      <c r="C7" s="7"/>
      <c r="D7" s="7"/>
      <c r="E7" s="7"/>
      <c r="F7" s="7" t="s">
        <v>15</v>
      </c>
      <c r="G7" s="7"/>
      <c r="H7" s="7"/>
      <c r="I7" s="7"/>
    </row>
    <row r="8" s="1" customFormat="1" ht="28.5" spans="1:9">
      <c r="A8" s="7"/>
      <c r="B8" s="7"/>
      <c r="C8" s="7"/>
      <c r="D8" s="7"/>
      <c r="E8" s="7"/>
      <c r="F8" s="16" t="s">
        <v>16</v>
      </c>
      <c r="G8" s="17" t="s">
        <v>17</v>
      </c>
      <c r="H8" s="18" t="s">
        <v>18</v>
      </c>
      <c r="I8" s="7" t="s">
        <v>19</v>
      </c>
    </row>
    <row r="9" s="1" customFormat="1" ht="14.25" customHeight="1" spans="1:13">
      <c r="A9" s="19" t="s">
        <v>48</v>
      </c>
      <c r="B9" s="20" t="s">
        <v>49</v>
      </c>
      <c r="C9" s="21"/>
      <c r="D9" s="21"/>
      <c r="E9" s="22"/>
      <c r="F9" s="8">
        <v>100</v>
      </c>
      <c r="G9" s="23"/>
      <c r="H9" s="18">
        <v>0.3</v>
      </c>
      <c r="I9" s="47" t="s">
        <v>50</v>
      </c>
      <c r="M9" s="48"/>
    </row>
    <row r="10" s="1" customFormat="1" ht="14.25" spans="1:9">
      <c r="A10" s="24"/>
      <c r="B10" s="20" t="s">
        <v>51</v>
      </c>
      <c r="C10" s="21"/>
      <c r="D10" s="21"/>
      <c r="E10" s="22"/>
      <c r="F10" s="8">
        <v>70</v>
      </c>
      <c r="G10" s="23"/>
      <c r="H10" s="18">
        <v>0.2</v>
      </c>
      <c r="I10" s="47" t="s">
        <v>52</v>
      </c>
    </row>
    <row r="11" s="1" customFormat="1" ht="24" spans="1:9">
      <c r="A11" s="24"/>
      <c r="B11" s="20" t="s">
        <v>53</v>
      </c>
      <c r="C11" s="21"/>
      <c r="D11" s="21"/>
      <c r="E11" s="22"/>
      <c r="F11" s="8">
        <v>100</v>
      </c>
      <c r="G11" s="23"/>
      <c r="H11" s="18">
        <v>0.1</v>
      </c>
      <c r="I11" s="47" t="s">
        <v>54</v>
      </c>
    </row>
    <row r="12" s="1" customFormat="1" ht="14.25" spans="1:9">
      <c r="A12" s="24"/>
      <c r="B12" s="20" t="s">
        <v>55</v>
      </c>
      <c r="C12" s="21"/>
      <c r="D12" s="21"/>
      <c r="E12" s="22"/>
      <c r="F12" s="8">
        <v>100</v>
      </c>
      <c r="G12" s="23"/>
      <c r="H12" s="18">
        <v>0.1</v>
      </c>
      <c r="I12" s="49" t="s">
        <v>56</v>
      </c>
    </row>
    <row r="13" s="1" customFormat="1" ht="14.25" spans="1:9">
      <c r="A13" s="24"/>
      <c r="B13" s="20" t="s">
        <v>57</v>
      </c>
      <c r="C13" s="21"/>
      <c r="D13" s="21"/>
      <c r="E13" s="22"/>
      <c r="F13" s="8">
        <v>70</v>
      </c>
      <c r="G13" s="23"/>
      <c r="H13" s="18">
        <v>0.05</v>
      </c>
      <c r="I13" s="49" t="s">
        <v>58</v>
      </c>
    </row>
    <row r="14" s="1" customFormat="1" ht="26.25" customHeight="1" spans="1:9">
      <c r="A14" s="25"/>
      <c r="B14" s="26" t="s">
        <v>59</v>
      </c>
      <c r="C14" s="26"/>
      <c r="D14" s="26"/>
      <c r="E14" s="26"/>
      <c r="F14" s="8">
        <v>100</v>
      </c>
      <c r="G14" s="27"/>
      <c r="H14" s="18">
        <v>0.05</v>
      </c>
      <c r="I14" s="49"/>
    </row>
    <row r="15" s="1" customFormat="1" ht="24.95" customHeight="1" spans="1:9">
      <c r="A15" s="28"/>
      <c r="B15" s="29" t="s">
        <v>26</v>
      </c>
      <c r="C15" s="30"/>
      <c r="D15" s="30"/>
      <c r="E15" s="31"/>
      <c r="F15" s="32">
        <f>F9*H9+F10*H10+F11*H11+F12*H12+F13*H13+F14*H14</f>
        <v>72.5</v>
      </c>
      <c r="G15" s="32">
        <f>G9*H9+G10*H10+G11*H11+G12*H12+G13*H13+G14*H14</f>
        <v>0</v>
      </c>
      <c r="H15" s="33">
        <f>SUM(H9:H14)</f>
        <v>0.8</v>
      </c>
      <c r="I15" s="50" t="s">
        <v>27</v>
      </c>
    </row>
    <row r="16" s="1" customFormat="1" ht="14.25" spans="1:9">
      <c r="A16" s="28"/>
      <c r="B16" s="34" t="s">
        <v>60</v>
      </c>
      <c r="C16" s="34"/>
      <c r="D16" s="34"/>
      <c r="E16" s="34"/>
      <c r="F16" s="8">
        <v>100</v>
      </c>
      <c r="G16" s="27"/>
      <c r="H16" s="18">
        <v>0.05</v>
      </c>
      <c r="I16" s="51" t="s">
        <v>61</v>
      </c>
    </row>
    <row r="17" s="1" customFormat="1" ht="14.25" spans="1:9">
      <c r="A17" s="28"/>
      <c r="B17" s="34" t="s">
        <v>62</v>
      </c>
      <c r="C17" s="34"/>
      <c r="D17" s="34"/>
      <c r="E17" s="34"/>
      <c r="F17" s="8">
        <v>100</v>
      </c>
      <c r="G17" s="27"/>
      <c r="H17" s="18">
        <v>0.05</v>
      </c>
      <c r="I17" s="51" t="s">
        <v>37</v>
      </c>
    </row>
    <row r="18" s="1" customFormat="1" ht="24.95" customHeight="1" spans="1:9">
      <c r="A18" s="28"/>
      <c r="B18" s="34" t="s">
        <v>63</v>
      </c>
      <c r="C18" s="34"/>
      <c r="D18" s="34"/>
      <c r="E18" s="34"/>
      <c r="F18" s="8">
        <v>70</v>
      </c>
      <c r="G18" s="27"/>
      <c r="H18" s="18">
        <v>0.05</v>
      </c>
      <c r="I18" s="52" t="s">
        <v>64</v>
      </c>
    </row>
    <row r="19" s="1" customFormat="1" ht="14.25" spans="1:9">
      <c r="A19" s="28"/>
      <c r="B19" s="34" t="s">
        <v>65</v>
      </c>
      <c r="C19" s="34"/>
      <c r="D19" s="34"/>
      <c r="E19" s="34"/>
      <c r="F19" s="8">
        <v>100</v>
      </c>
      <c r="G19" s="27"/>
      <c r="H19" s="18">
        <v>0.05</v>
      </c>
      <c r="I19" s="53" t="s">
        <v>66</v>
      </c>
    </row>
    <row r="20" s="1" customFormat="1" ht="24.95" customHeight="1" spans="1:9">
      <c r="A20" s="28"/>
      <c r="B20" s="35" t="s">
        <v>26</v>
      </c>
      <c r="C20" s="35"/>
      <c r="D20" s="35"/>
      <c r="E20" s="35"/>
      <c r="F20" s="32">
        <f>F16*H16+F17*H17+F18*H18+F19*H19</f>
        <v>18.5</v>
      </c>
      <c r="G20" s="32">
        <f>G16*H16+G17*H17+G18*H18+G19*H19</f>
        <v>0</v>
      </c>
      <c r="H20" s="33">
        <f>SUM(H16:H19)</f>
        <v>0.2</v>
      </c>
      <c r="I20" s="35" t="s">
        <v>27</v>
      </c>
    </row>
    <row r="21" s="1" customFormat="1" ht="25.5" customHeight="1" spans="1:9">
      <c r="A21" s="36" t="s">
        <v>42</v>
      </c>
      <c r="B21" s="37"/>
      <c r="C21" s="37"/>
      <c r="D21" s="37"/>
      <c r="E21" s="38"/>
      <c r="F21" s="32">
        <f>F15+F20</f>
        <v>91</v>
      </c>
      <c r="G21" s="32">
        <f>G15+G20</f>
        <v>0</v>
      </c>
      <c r="H21" s="39" t="e">
        <f>F21*15%+G21*65%+#REF!*20%</f>
        <v>#REF!</v>
      </c>
      <c r="I21" s="54"/>
    </row>
    <row r="22" ht="14.25" spans="1:9">
      <c r="A22" s="40" t="s">
        <v>67</v>
      </c>
      <c r="B22" s="41"/>
      <c r="C22" s="41"/>
      <c r="D22" s="41"/>
      <c r="E22" s="41"/>
      <c r="F22" s="41"/>
      <c r="G22" s="41"/>
      <c r="H22" s="41"/>
      <c r="I22" s="55"/>
    </row>
    <row r="23" ht="14.25" spans="1:9">
      <c r="A23" s="42"/>
      <c r="B23" s="43"/>
      <c r="C23" s="43"/>
      <c r="D23" s="43"/>
      <c r="E23" s="43"/>
      <c r="F23" s="43"/>
      <c r="G23" s="43"/>
      <c r="H23" s="43"/>
      <c r="I23" s="56"/>
    </row>
    <row r="24" ht="14.25" spans="1:9">
      <c r="A24" s="42"/>
      <c r="B24" s="43"/>
      <c r="C24" s="43"/>
      <c r="D24" s="43"/>
      <c r="E24" s="43"/>
      <c r="F24" s="43"/>
      <c r="G24" s="43"/>
      <c r="H24" s="43"/>
      <c r="I24" s="56"/>
    </row>
    <row r="25" ht="14.25" spans="1:9">
      <c r="A25" s="42"/>
      <c r="B25" s="43"/>
      <c r="C25" s="43"/>
      <c r="D25" s="43"/>
      <c r="E25" s="43"/>
      <c r="F25" s="43"/>
      <c r="G25" s="43"/>
      <c r="H25" s="43"/>
      <c r="I25" s="56"/>
    </row>
    <row r="26" ht="14.25" spans="1:9">
      <c r="A26" s="42"/>
      <c r="B26" s="43"/>
      <c r="C26" s="43"/>
      <c r="D26" s="43"/>
      <c r="E26" s="43"/>
      <c r="F26" s="43"/>
      <c r="G26" s="43"/>
      <c r="H26" s="43"/>
      <c r="I26" s="56"/>
    </row>
    <row r="27" ht="14.25" spans="1:9">
      <c r="A27" s="42"/>
      <c r="B27" s="43"/>
      <c r="C27" s="43"/>
      <c r="D27" s="43"/>
      <c r="E27" s="43"/>
      <c r="F27" s="43"/>
      <c r="G27" s="43"/>
      <c r="H27" s="43"/>
      <c r="I27" s="56"/>
    </row>
    <row r="28" ht="14.25" spans="1:9">
      <c r="A28" s="42"/>
      <c r="B28" s="43"/>
      <c r="C28" s="43"/>
      <c r="D28" s="43"/>
      <c r="E28" s="43"/>
      <c r="F28" s="43"/>
      <c r="G28" s="43"/>
      <c r="H28" s="43"/>
      <c r="I28" s="56"/>
    </row>
    <row r="29" ht="14.25" spans="1:9">
      <c r="A29" s="42"/>
      <c r="B29" s="43"/>
      <c r="C29" s="43"/>
      <c r="D29" s="43"/>
      <c r="E29" s="43"/>
      <c r="F29" s="43"/>
      <c r="G29" s="43"/>
      <c r="H29" s="43"/>
      <c r="I29" s="56"/>
    </row>
    <row r="30" ht="14.25" spans="1:9">
      <c r="A30" s="42"/>
      <c r="B30" s="43"/>
      <c r="C30" s="43"/>
      <c r="D30" s="43"/>
      <c r="E30" s="43"/>
      <c r="F30" s="43"/>
      <c r="G30" s="43"/>
      <c r="H30" s="43"/>
      <c r="I30" s="56"/>
    </row>
    <row r="31" ht="14.25" spans="1:9">
      <c r="A31" s="44"/>
      <c r="B31" s="45"/>
      <c r="C31" s="45"/>
      <c r="D31" s="45"/>
      <c r="E31" s="45"/>
      <c r="F31" s="45"/>
      <c r="G31" s="45"/>
      <c r="H31" s="45"/>
      <c r="I31" s="57"/>
    </row>
  </sheetData>
  <mergeCells count="24">
    <mergeCell ref="A1:I1"/>
    <mergeCell ref="A2:B2"/>
    <mergeCell ref="G2:I2"/>
    <mergeCell ref="A3:B3"/>
    <mergeCell ref="G3:I3"/>
    <mergeCell ref="A4:B4"/>
    <mergeCell ref="C4:I4"/>
    <mergeCell ref="A5:I5"/>
    <mergeCell ref="A6:I6"/>
    <mergeCell ref="F7:I7"/>
    <mergeCell ref="B9:E9"/>
    <mergeCell ref="B14:E14"/>
    <mergeCell ref="B15:E15"/>
    <mergeCell ref="B16:E16"/>
    <mergeCell ref="B17:E17"/>
    <mergeCell ref="B18:E18"/>
    <mergeCell ref="B19:E19"/>
    <mergeCell ref="B20:E20"/>
    <mergeCell ref="A21:E21"/>
    <mergeCell ref="H21:I21"/>
    <mergeCell ref="A9:A14"/>
    <mergeCell ref="A16:A20"/>
    <mergeCell ref="A22:I31"/>
    <mergeCell ref="A7:E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客服绩效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柠萌加冰</cp:lastModifiedBy>
  <cp:revision>1</cp:revision>
  <dcterms:created xsi:type="dcterms:W3CDTF">2007-04-19T05:58:00Z</dcterms:created>
  <cp:lastPrinted>2012-04-28T02:50:00Z</cp:lastPrinted>
  <dcterms:modified xsi:type="dcterms:W3CDTF">2020-07-08T05:21:50Z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